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5CD4702A-7583-474E-A66E-E773CE7D0386}" xr6:coauthVersionLast="47" xr6:coauthVersionMax="47" xr10:uidLastSave="{00000000-0000-0000-0000-000000000000}"/>
  <bookViews>
    <workbookView xWindow="-108" yWindow="-108" windowWidth="23256" windowHeight="13896" tabRatio="925" activeTab="1" xr2:uid="{00000000-000D-0000-FFFF-FFFF00000000}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O136" i="2" l="1"/>
  <c r="P80" i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<sst xmlns="http://schemas.openxmlformats.org/spreadsheetml/2006/main" count="187" uniqueCount="51">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</sst>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Excel Built-in Normal" xfId="20" xr:uid="{00000000-0005-0000-0000-000013000000}"/>
    <cellStyle name="Chybně" xfId="21" xr:uid="{00000000-0005-0000-0000-000014000000}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27760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56947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35993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30497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35245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55732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59873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18364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12954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29718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68042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89583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21252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43892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10417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56596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26324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186442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355518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137229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679189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5"/>
  <sheetViews>
    <sheetView topLeftCell="A41" zoomScale="110" zoomScaleNormal="110" workbookViewId="0">
      <selection activeCell="N66" sqref="N66"/>
    </sheetView>
  </sheetViews>
  <sheetFormatPr defaultColWidth="9.109375" defaultRowHeight="10.199999999999999" x14ac:dyDescent="0.2"/>
  <cols>
    <col min="1" max="1" width="17.5546875" style="1" customWidth="1"/>
    <col min="2" max="2" width="6.44140625" style="1" customWidth="1"/>
    <col min="3" max="3" width="0" style="1" hidden="1" customWidth="1"/>
    <col min="4" max="16" width="8.6640625" style="1" customWidth="1"/>
    <col min="17" max="16384" width="9.10937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>
        <v>6699</v>
      </c>
      <c r="K2" s="127">
        <v>9110</v>
      </c>
      <c r="L2" s="127">
        <v>1804</v>
      </c>
      <c r="M2" s="127">
        <v>1297</v>
      </c>
      <c r="N2" s="127"/>
      <c r="O2" s="137"/>
      <c r="P2" s="129">
        <f t="shared" ref="P2:P7" si="0">SUM(D2:O2)</f>
        <v>27760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7546.7142857142853</v>
      </c>
      <c r="K16" s="26">
        <f t="shared" si="2"/>
        <v>7979.2142857142853</v>
      </c>
      <c r="L16" s="26">
        <f t="shared" si="2"/>
        <v>2554.8571428571427</v>
      </c>
      <c r="M16" s="26">
        <f t="shared" si="2"/>
        <v>1060.8571428571429</v>
      </c>
      <c r="N16" s="26">
        <f t="shared" si="2"/>
        <v>1677.0769230769231</v>
      </c>
      <c r="O16" s="26">
        <f t="shared" si="2"/>
        <v>4092.9230769230771</v>
      </c>
      <c r="P16" s="69">
        <f>AVERAGE(P2:P15)</f>
        <v>32974.642857142855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>
        <v>13469</v>
      </c>
      <c r="K18" s="127">
        <v>13229</v>
      </c>
      <c r="L18" s="127">
        <v>5114</v>
      </c>
      <c r="M18" s="127">
        <v>4980</v>
      </c>
      <c r="N18" s="127"/>
      <c r="O18" s="128"/>
      <c r="P18" s="129">
        <f t="shared" ref="P18:P23" si="3">SUM(D18:O18)</f>
        <v>56947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16361.571428571429</v>
      </c>
      <c r="K32" s="26">
        <f t="shared" si="5"/>
        <v>15812.071428571429</v>
      </c>
      <c r="L32" s="26">
        <f t="shared" si="5"/>
        <v>8759.7142857142862</v>
      </c>
      <c r="M32" s="26">
        <f t="shared" si="5"/>
        <v>5019.2142857142853</v>
      </c>
      <c r="N32" s="26">
        <f t="shared" si="5"/>
        <v>1005.7692307692307</v>
      </c>
      <c r="O32" s="26">
        <f t="shared" si="5"/>
        <v>39</v>
      </c>
      <c r="P32" s="69">
        <f>AVERAGE(P18:P31)</f>
        <v>67628.142857142855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>
        <v>10001</v>
      </c>
      <c r="K34" s="127">
        <v>10342</v>
      </c>
      <c r="L34" s="127">
        <v>3036</v>
      </c>
      <c r="M34" s="127">
        <v>2080</v>
      </c>
      <c r="N34" s="127"/>
      <c r="O34" s="128"/>
      <c r="P34" s="129">
        <f t="shared" ref="P34:P39" si="6">SUM(D34:O34)</f>
        <v>35993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11115.571428571429</v>
      </c>
      <c r="K48" s="26">
        <f t="shared" si="8"/>
        <v>10954.428571428571</v>
      </c>
      <c r="L48" s="26">
        <f t="shared" si="8"/>
        <v>3874.2857142857142</v>
      </c>
      <c r="M48" s="26">
        <f t="shared" si="8"/>
        <v>1555</v>
      </c>
      <c r="N48" s="26">
        <f t="shared" si="8"/>
        <v>474.07692307692309</v>
      </c>
      <c r="O48" s="26">
        <f t="shared" si="8"/>
        <v>96.92307692307692</v>
      </c>
      <c r="P48" s="69">
        <f>AVERAGE(P34:P47)</f>
        <v>36605.214285714283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>
        <v>12009</v>
      </c>
      <c r="K50" s="127">
        <v>6244</v>
      </c>
      <c r="L50" s="127">
        <v>1963</v>
      </c>
      <c r="M50" s="127">
        <v>1800</v>
      </c>
      <c r="N50" s="127"/>
      <c r="O50" s="128"/>
      <c r="P50" s="129">
        <f t="shared" ref="P50:P55" si="9">SUM(D50:O50)</f>
        <v>30497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13950</v>
      </c>
      <c r="K64" s="26">
        <f t="shared" si="11"/>
        <v>12862.5</v>
      </c>
      <c r="L64" s="26">
        <f t="shared" si="11"/>
        <v>4498.7857142857147</v>
      </c>
      <c r="M64" s="26">
        <f t="shared" si="11"/>
        <v>2075.5</v>
      </c>
      <c r="N64" s="26">
        <f t="shared" si="11"/>
        <v>59.615384615384613</v>
      </c>
      <c r="O64" s="26">
        <f t="shared" si="11"/>
        <v>804.38461538461536</v>
      </c>
      <c r="P64" s="69">
        <f>AVERAGE(P50:P63)</f>
        <v>44909.857142857145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>
        <v>9519</v>
      </c>
      <c r="K66" s="127">
        <v>9569</v>
      </c>
      <c r="L66" s="127">
        <v>1641</v>
      </c>
      <c r="M66" s="127">
        <v>1495</v>
      </c>
      <c r="N66" s="127"/>
      <c r="O66" s="128"/>
      <c r="P66" s="129">
        <f t="shared" ref="P66:P71" si="12">SUM(D66:O66)</f>
        <v>35245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16485.857142857141</v>
      </c>
      <c r="K80" s="26">
        <f t="shared" si="14"/>
        <v>16420.142857142859</v>
      </c>
      <c r="L80" s="26">
        <f t="shared" si="14"/>
        <v>4105.7142857142853</v>
      </c>
      <c r="M80" s="26">
        <f t="shared" si="14"/>
        <v>1839.5714285714287</v>
      </c>
      <c r="N80" s="26">
        <f t="shared" si="14"/>
        <v>23.846153846153847</v>
      </c>
      <c r="O80" s="26">
        <f t="shared" si="14"/>
        <v>4371</v>
      </c>
      <c r="P80" s="69">
        <f>AVERAGE(P66:P79)</f>
        <v>60562.928571428572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27760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56947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35993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30497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35245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186442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2"/>
  <sheetViews>
    <sheetView tabSelected="1" workbookViewId="0">
      <selection activeCell="R121" sqref="R121"/>
    </sheetView>
  </sheetViews>
  <sheetFormatPr defaultColWidth="8.6640625" defaultRowHeight="13.2" x14ac:dyDescent="0.25"/>
  <cols>
    <col min="1" max="1" width="20.33203125" style="49" customWidth="1"/>
    <col min="2" max="10" width="8.6640625" style="49"/>
    <col min="11" max="12" width="9.109375" style="49" bestFit="1" customWidth="1"/>
    <col min="13" max="13" width="8.88671875" style="49" bestFit="1" customWidth="1"/>
    <col min="14" max="16384" width="8.6640625" style="49"/>
  </cols>
  <sheetData>
    <row r="1" spans="1:16" ht="14.4" thickTop="1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8" thickTop="1" x14ac:dyDescent="0.25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>
        <v>14389</v>
      </c>
      <c r="J2" s="127">
        <v>13477</v>
      </c>
      <c r="K2" s="127">
        <v>4102</v>
      </c>
      <c r="L2" s="127">
        <v>3357</v>
      </c>
      <c r="M2" s="127"/>
      <c r="N2" s="128"/>
      <c r="O2" s="142">
        <f t="shared" ref="O2:O7" si="0">SUM(C2:N2)</f>
        <v>55732</v>
      </c>
      <c r="P2" s="1"/>
    </row>
    <row r="3" spans="1:16" x14ac:dyDescent="0.25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5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5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5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5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5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5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5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5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5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2" hidden="1" customHeight="1" x14ac:dyDescent="0.25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2" hidden="1" customHeight="1" x14ac:dyDescent="0.25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2" hidden="1" customHeight="1" x14ac:dyDescent="0.25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8" thickBot="1" x14ac:dyDescent="0.3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17870.933333333334</v>
      </c>
      <c r="J17" s="68">
        <f t="shared" si="2"/>
        <v>15912.4</v>
      </c>
      <c r="K17" s="68">
        <f t="shared" si="2"/>
        <v>5815.1333333333332</v>
      </c>
      <c r="L17" s="68">
        <f t="shared" si="2"/>
        <v>2715</v>
      </c>
      <c r="M17" s="68">
        <f t="shared" si="2"/>
        <v>26.428571428571427</v>
      </c>
      <c r="N17" s="68">
        <f t="shared" si="2"/>
        <v>1.8571428571428572</v>
      </c>
      <c r="O17" s="69">
        <f>AVERAGE(O2:O16)</f>
        <v>59704.666666666664</v>
      </c>
      <c r="P17" s="1"/>
    </row>
    <row r="18" spans="1:16" ht="14.4" thickTop="1" thickBot="1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8" thickTop="1" x14ac:dyDescent="0.25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>
        <v>13189</v>
      </c>
      <c r="J19" s="127">
        <v>15009</v>
      </c>
      <c r="K19" s="127">
        <v>4997</v>
      </c>
      <c r="L19" s="127">
        <v>5334</v>
      </c>
      <c r="M19" s="127"/>
      <c r="N19" s="128"/>
      <c r="O19" s="129">
        <f t="shared" ref="O19:O24" si="3">SUM(C19:N19)</f>
        <v>59873</v>
      </c>
      <c r="P19" s="1"/>
    </row>
    <row r="20" spans="1:16" x14ac:dyDescent="0.25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5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5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5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5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5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5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5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5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5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2" hidden="1" customHeight="1" x14ac:dyDescent="0.25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2" hidden="1" customHeight="1" x14ac:dyDescent="0.25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2" hidden="1" customHeight="1" x14ac:dyDescent="0.25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2" hidden="1" customHeight="1" x14ac:dyDescent="0.25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11159.933333333332</v>
      </c>
      <c r="J34" s="26">
        <f t="shared" si="5"/>
        <v>12045.866666666667</v>
      </c>
      <c r="K34" s="26">
        <f t="shared" si="5"/>
        <v>5280.333333333333</v>
      </c>
      <c r="L34" s="26">
        <f t="shared" si="5"/>
        <v>3812.3333333333335</v>
      </c>
      <c r="M34" s="26">
        <f t="shared" si="5"/>
        <v>14.857142857142858</v>
      </c>
      <c r="N34" s="26">
        <f t="shared" si="5"/>
        <v>113.42857142857143</v>
      </c>
      <c r="O34" s="69">
        <f>AVERAGE(O19:O33)</f>
        <v>46095.8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>
        <v>4735</v>
      </c>
      <c r="J36" s="127">
        <v>4915</v>
      </c>
      <c r="K36" s="127">
        <v>1222</v>
      </c>
      <c r="L36" s="127">
        <v>1685</v>
      </c>
      <c r="M36" s="127"/>
      <c r="N36" s="128"/>
      <c r="O36" s="129">
        <f t="shared" ref="O36:O41" si="6">SUM(C36:N36)</f>
        <v>18364</v>
      </c>
      <c r="P36" s="1"/>
    </row>
    <row r="37" spans="1:16" x14ac:dyDescent="0.25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5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5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5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5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5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5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5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2" hidden="1" customHeight="1" x14ac:dyDescent="0.25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2" hidden="1" customHeight="1" x14ac:dyDescent="0.25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2" hidden="1" customHeight="1" x14ac:dyDescent="0.25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2" hidden="1" customHeight="1" x14ac:dyDescent="0.25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8" thickBot="1" x14ac:dyDescent="0.3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4842.4666666666662</v>
      </c>
      <c r="J51" s="26">
        <f t="shared" si="8"/>
        <v>4838.2</v>
      </c>
      <c r="K51" s="26">
        <f t="shared" si="8"/>
        <v>1596.8666666666666</v>
      </c>
      <c r="L51" s="26">
        <f t="shared" si="8"/>
        <v>966.93333333333328</v>
      </c>
      <c r="M51" s="26">
        <f t="shared" si="8"/>
        <v>52.071428571428569</v>
      </c>
      <c r="N51" s="26">
        <f t="shared" si="8"/>
        <v>524.42857142857144</v>
      </c>
      <c r="O51" s="69">
        <f>AVERAGE(O36:O50)</f>
        <v>17697.133333333335</v>
      </c>
      <c r="P51" s="1"/>
    </row>
    <row r="52" spans="1:16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8" thickTop="1" x14ac:dyDescent="0.25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>
        <v>3172</v>
      </c>
      <c r="J53" s="127">
        <v>3717</v>
      </c>
      <c r="K53" s="127">
        <v>1323</v>
      </c>
      <c r="L53" s="127">
        <v>584</v>
      </c>
      <c r="M53" s="127"/>
      <c r="N53" s="128"/>
      <c r="O53" s="129">
        <f t="shared" ref="O53:O58" si="9">SUM(C53:N53)</f>
        <v>12954</v>
      </c>
      <c r="P53" s="1"/>
    </row>
    <row r="54" spans="1:16" x14ac:dyDescent="0.25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5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5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5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5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5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5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5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5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5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2" hidden="1" customHeight="1" x14ac:dyDescent="0.25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2" hidden="1" customHeight="1" x14ac:dyDescent="0.25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2" hidden="1" customHeight="1" x14ac:dyDescent="0.25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2" hidden="1" customHeight="1" x14ac:dyDescent="0.25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6076.2</v>
      </c>
      <c r="J68" s="26">
        <f t="shared" si="11"/>
        <v>6064.5333333333338</v>
      </c>
      <c r="K68" s="26">
        <f t="shared" si="11"/>
        <v>2338.4666666666667</v>
      </c>
      <c r="L68" s="26">
        <f t="shared" si="11"/>
        <v>1053</v>
      </c>
      <c r="M68" s="26">
        <f t="shared" si="11"/>
        <v>21</v>
      </c>
      <c r="N68" s="26">
        <f t="shared" si="11"/>
        <v>299.07142857142856</v>
      </c>
      <c r="O68" s="69">
        <f>AVERAGE(O53:O67)</f>
        <v>22010.266666666666</v>
      </c>
      <c r="P68" s="1"/>
    </row>
    <row r="69" spans="1:16" ht="14.4" thickTop="1" thickBot="1" x14ac:dyDescent="0.3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8" thickTop="1" x14ac:dyDescent="0.25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>
        <v>7167</v>
      </c>
      <c r="J70" s="127">
        <v>7402</v>
      </c>
      <c r="K70" s="127">
        <v>2249</v>
      </c>
      <c r="L70" s="127">
        <v>1866</v>
      </c>
      <c r="M70" s="127"/>
      <c r="N70" s="128"/>
      <c r="O70" s="129">
        <f t="shared" ref="O70:O75" si="12">SUM(C70:N70)</f>
        <v>29718</v>
      </c>
      <c r="P70" s="1"/>
    </row>
    <row r="71" spans="1:16" x14ac:dyDescent="0.25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5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5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5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5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5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5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5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5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5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2" hidden="1" customHeight="1" x14ac:dyDescent="0.25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2" hidden="1" customHeight="1" x14ac:dyDescent="0.25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2" hidden="1" customHeight="1" x14ac:dyDescent="0.25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2" hidden="1" customHeight="1" x14ac:dyDescent="0.25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8" thickBot="1" x14ac:dyDescent="0.3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8058.2666666666664</v>
      </c>
      <c r="J85" s="26">
        <f t="shared" si="14"/>
        <v>7854.666666666667</v>
      </c>
      <c r="K85" s="26">
        <f t="shared" si="14"/>
        <v>3258.4666666666667</v>
      </c>
      <c r="L85" s="26">
        <f t="shared" si="14"/>
        <v>1501.2</v>
      </c>
      <c r="M85" s="26">
        <f t="shared" si="14"/>
        <v>38.571428571428569</v>
      </c>
      <c r="N85" s="26">
        <f t="shared" si="14"/>
        <v>144.21428571428572</v>
      </c>
      <c r="O85" s="69">
        <f>AVERAGE(O70:O84)</f>
        <v>30181.200000000001</v>
      </c>
      <c r="P85" s="1"/>
    </row>
    <row r="86" spans="1:16" ht="14.4" thickTop="1" thickBot="1" x14ac:dyDescent="0.3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8" thickTop="1" x14ac:dyDescent="0.25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5654</v>
      </c>
      <c r="G87" s="127">
        <v>10580</v>
      </c>
      <c r="H87" s="127">
        <v>7057</v>
      </c>
      <c r="I87" s="127">
        <v>12832</v>
      </c>
      <c r="J87" s="127">
        <v>12323</v>
      </c>
      <c r="K87" s="127">
        <v>3839</v>
      </c>
      <c r="L87" s="127">
        <v>4762</v>
      </c>
      <c r="M87" s="127"/>
      <c r="N87" s="128"/>
      <c r="O87" s="129">
        <f t="shared" ref="O87:O92" si="15">SUM(C87:N87)</f>
        <v>68042</v>
      </c>
      <c r="P87" s="1"/>
    </row>
    <row r="88" spans="1:16" x14ac:dyDescent="0.25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5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5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5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5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5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5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5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5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5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2" hidden="1" customHeight="1" x14ac:dyDescent="0.25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2" hidden="1" customHeight="1" x14ac:dyDescent="0.25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2" hidden="1" customHeight="1" x14ac:dyDescent="0.25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2" hidden="1" customHeight="1" x14ac:dyDescent="0.25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8" thickBot="1" x14ac:dyDescent="0.3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9976.4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18518.866666666665</v>
      </c>
      <c r="J102" s="26">
        <f t="shared" si="17"/>
        <v>18922</v>
      </c>
      <c r="K102" s="26">
        <f t="shared" si="17"/>
        <v>7287.8666666666668</v>
      </c>
      <c r="L102" s="26">
        <f t="shared" si="17"/>
        <v>5783</v>
      </c>
      <c r="M102" s="26">
        <f t="shared" si="17"/>
        <v>6449.3571428571431</v>
      </c>
      <c r="N102" s="26">
        <f t="shared" si="17"/>
        <v>5859.6428571428569</v>
      </c>
      <c r="O102" s="69">
        <f>AVERAGE(O87:O101)</f>
        <v>100334.93333333333</v>
      </c>
      <c r="P102" s="1"/>
    </row>
    <row r="103" spans="1:16" ht="14.4" thickTop="1" thickBot="1" x14ac:dyDescent="0.3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8" thickTop="1" x14ac:dyDescent="0.25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>
        <v>26819</v>
      </c>
      <c r="J104" s="127">
        <v>23723</v>
      </c>
      <c r="K104" s="127">
        <v>5468</v>
      </c>
      <c r="L104" s="127">
        <v>4822</v>
      </c>
      <c r="M104" s="127"/>
      <c r="N104" s="128"/>
      <c r="O104" s="139">
        <f t="shared" ref="O104:O109" si="18">SUM(C104:N104)</f>
        <v>89583</v>
      </c>
      <c r="P104" s="1"/>
    </row>
    <row r="105" spans="1:16" x14ac:dyDescent="0.25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5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5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5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5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5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5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5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5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5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2" hidden="1" customHeight="1" x14ac:dyDescent="0.25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2" hidden="1" customHeight="1" x14ac:dyDescent="0.25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2" hidden="1" customHeight="1" x14ac:dyDescent="0.25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2" hidden="1" customHeight="1" x14ac:dyDescent="0.25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8" thickBot="1" x14ac:dyDescent="0.3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30455.4</v>
      </c>
      <c r="J119" s="27">
        <f t="shared" si="20"/>
        <v>29658.666666666668</v>
      </c>
      <c r="K119" s="27">
        <f t="shared" si="20"/>
        <v>8904.5333333333328</v>
      </c>
      <c r="L119" s="27">
        <f t="shared" si="20"/>
        <v>4351.0666666666666</v>
      </c>
      <c r="M119" s="27">
        <f t="shared" si="20"/>
        <v>29.785714285714285</v>
      </c>
      <c r="N119" s="27">
        <f t="shared" si="20"/>
        <v>0</v>
      </c>
      <c r="O119" s="69">
        <f>AVERAGE(O104:O118)</f>
        <v>100388.2</v>
      </c>
      <c r="P119" s="1"/>
    </row>
    <row r="120" spans="1:16" ht="14.4" thickTop="1" thickBot="1" x14ac:dyDescent="0.3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8" thickTop="1" x14ac:dyDescent="0.25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>
        <v>4873</v>
      </c>
      <c r="J121" s="127">
        <v>5388</v>
      </c>
      <c r="K121" s="127">
        <v>1772</v>
      </c>
      <c r="L121" s="127">
        <v>1473</v>
      </c>
      <c r="M121" s="127"/>
      <c r="N121" s="128"/>
      <c r="O121" s="139">
        <f t="shared" ref="O121:O126" si="21">SUM(C121:N121)</f>
        <v>21252</v>
      </c>
      <c r="P121" s="1"/>
    </row>
    <row r="122" spans="1:16" x14ac:dyDescent="0.25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5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5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5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5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5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5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5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5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5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2" hidden="1" customHeight="1" x14ac:dyDescent="0.25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2" hidden="1" customHeight="1" x14ac:dyDescent="0.25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2" hidden="1" customHeight="1" x14ac:dyDescent="0.25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2" hidden="1" customHeight="1" x14ac:dyDescent="0.25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8" thickBot="1" x14ac:dyDescent="0.3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6859.666666666667</v>
      </c>
      <c r="J136" s="26">
        <f t="shared" si="23"/>
        <v>6785.8666666666668</v>
      </c>
      <c r="K136" s="26">
        <f t="shared" si="23"/>
        <v>2613.4666666666667</v>
      </c>
      <c r="L136" s="26">
        <f t="shared" si="23"/>
        <v>1153.0666666666666</v>
      </c>
      <c r="M136" s="26">
        <f t="shared" si="23"/>
        <v>328.57142857142856</v>
      </c>
      <c r="N136" s="26">
        <f t="shared" si="23"/>
        <v>648.71428571428567</v>
      </c>
      <c r="O136" s="69">
        <f>AVERAGE(O121:O135)</f>
        <v>25153.133333333335</v>
      </c>
      <c r="P136" s="1"/>
    </row>
    <row r="137" spans="1:16" ht="13.8" thickTop="1" x14ac:dyDescent="0.25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5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55732</v>
      </c>
    </row>
    <row r="141" spans="1:16" x14ac:dyDescent="0.25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59873</v>
      </c>
    </row>
    <row r="142" spans="1:16" x14ac:dyDescent="0.25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18364</v>
      </c>
    </row>
    <row r="143" spans="1:16" x14ac:dyDescent="0.25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12954</v>
      </c>
    </row>
    <row r="144" spans="1:16" x14ac:dyDescent="0.25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29718</v>
      </c>
    </row>
    <row r="145" spans="1:16" x14ac:dyDescent="0.25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68042</v>
      </c>
    </row>
    <row r="146" spans="1:16" x14ac:dyDescent="0.25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89583</v>
      </c>
    </row>
    <row r="147" spans="1:16" x14ac:dyDescent="0.25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21252</v>
      </c>
    </row>
    <row r="148" spans="1:16" x14ac:dyDescent="0.25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355518</v>
      </c>
    </row>
    <row r="149" spans="1:1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1"/>
  <sheetViews>
    <sheetView topLeftCell="A26" workbookViewId="0">
      <selection activeCell="L53" sqref="L53"/>
    </sheetView>
  </sheetViews>
  <sheetFormatPr defaultColWidth="8.6640625" defaultRowHeight="13.2" x14ac:dyDescent="0.25"/>
  <cols>
    <col min="1" max="1" width="21.109375" style="49" customWidth="1"/>
    <col min="2" max="16384" width="8.6640625" style="49"/>
  </cols>
  <sheetData>
    <row r="1" spans="1:16" ht="14.4" thickTop="1" thickBot="1" x14ac:dyDescent="0.3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8" thickTop="1" x14ac:dyDescent="0.25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>
        <v>10514</v>
      </c>
      <c r="J2" s="144">
        <v>8340</v>
      </c>
      <c r="K2" s="144">
        <v>3442</v>
      </c>
      <c r="L2" s="144">
        <v>4153</v>
      </c>
      <c r="M2" s="144"/>
      <c r="N2" s="132"/>
      <c r="O2" s="129">
        <f t="shared" ref="O2:O7" si="0">SUM(C2:N2)</f>
        <v>43892</v>
      </c>
      <c r="P2" s="1"/>
    </row>
    <row r="3" spans="1:16" x14ac:dyDescent="0.25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5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5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5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5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5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5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5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5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5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5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2" hidden="1" customHeight="1" x14ac:dyDescent="0.25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2" hidden="1" customHeight="1" x14ac:dyDescent="0.25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2" hidden="1" customHeight="1" x14ac:dyDescent="0.25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8" thickBot="1" x14ac:dyDescent="0.3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8374.0666666666675</v>
      </c>
      <c r="J17" s="26">
        <f t="shared" si="2"/>
        <v>7324.4</v>
      </c>
      <c r="K17" s="26">
        <f t="shared" si="2"/>
        <v>3533.6666666666665</v>
      </c>
      <c r="L17" s="26">
        <f t="shared" si="2"/>
        <v>1718.2</v>
      </c>
      <c r="M17" s="26">
        <f t="shared" si="2"/>
        <v>39.857142857142854</v>
      </c>
      <c r="N17" s="26">
        <f t="shared" si="2"/>
        <v>0</v>
      </c>
      <c r="O17" s="69">
        <f>AVERAGE(O2:O16)</f>
        <v>31627.866666666665</v>
      </c>
      <c r="P17" s="1"/>
    </row>
    <row r="18" spans="1:19" ht="14.4" thickTop="1" thickBot="1" x14ac:dyDescent="0.3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8" thickTop="1" x14ac:dyDescent="0.25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>
        <v>2899</v>
      </c>
      <c r="J19" s="127">
        <v>2726</v>
      </c>
      <c r="K19" s="127">
        <v>434</v>
      </c>
      <c r="L19" s="127">
        <v>535</v>
      </c>
      <c r="M19" s="127"/>
      <c r="N19" s="128"/>
      <c r="O19" s="129">
        <f t="shared" ref="O19:O24" si="3">SUM(C19:N19)</f>
        <v>10417</v>
      </c>
      <c r="P19" s="1"/>
    </row>
    <row r="20" spans="1:19" x14ac:dyDescent="0.25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5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5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5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5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5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5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5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5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5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" hidden="1" customHeight="1" x14ac:dyDescent="0.25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" hidden="1" customHeight="1" x14ac:dyDescent="0.25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5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5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8" thickBot="1" x14ac:dyDescent="0.3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3009.9333333333334</v>
      </c>
      <c r="J34" s="26">
        <f t="shared" si="5"/>
        <v>2743.4</v>
      </c>
      <c r="K34" s="26">
        <f t="shared" si="5"/>
        <v>706.93333333333328</v>
      </c>
      <c r="L34" s="26">
        <f t="shared" si="5"/>
        <v>438.2</v>
      </c>
      <c r="M34" s="26">
        <f t="shared" si="5"/>
        <v>24.642857142857142</v>
      </c>
      <c r="N34" s="26">
        <f t="shared" si="5"/>
        <v>0</v>
      </c>
      <c r="O34" s="69">
        <f>AVERAGE(O19:O33)</f>
        <v>9509.0666666666675</v>
      </c>
      <c r="P34" s="1"/>
    </row>
    <row r="35" spans="1:16" ht="14.4" thickTop="1" thickBot="1" x14ac:dyDescent="0.3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8" thickTop="1" x14ac:dyDescent="0.25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>
        <v>15211</v>
      </c>
      <c r="J36" s="127">
        <v>15267</v>
      </c>
      <c r="K36" s="127">
        <v>6195</v>
      </c>
      <c r="L36" s="127">
        <v>5050</v>
      </c>
      <c r="M36" s="127"/>
      <c r="N36" s="128"/>
      <c r="O36" s="129">
        <f t="shared" ref="O36:O41" si="6">SUM(C36:N36)</f>
        <v>56596</v>
      </c>
      <c r="P36" s="1"/>
    </row>
    <row r="37" spans="1:16" x14ac:dyDescent="0.25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5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5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5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5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5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5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5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5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5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5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2" hidden="1" customHeight="1" x14ac:dyDescent="0.25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2" hidden="1" customHeight="1" x14ac:dyDescent="0.25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2" hidden="1" customHeight="1" x14ac:dyDescent="0.25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8" thickBot="1" x14ac:dyDescent="0.3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14734.466666666667</v>
      </c>
      <c r="J51" s="26">
        <f t="shared" si="8"/>
        <v>8552.6666666666661</v>
      </c>
      <c r="K51" s="26">
        <f t="shared" si="8"/>
        <v>4079</v>
      </c>
      <c r="L51" s="26">
        <f t="shared" si="8"/>
        <v>2177</v>
      </c>
      <c r="M51" s="26">
        <f t="shared" si="8"/>
        <v>186.85714285714286</v>
      </c>
      <c r="N51" s="26">
        <f t="shared" si="8"/>
        <v>187.64285714285714</v>
      </c>
      <c r="O51" s="69">
        <f>AVERAGE(O36:O50)</f>
        <v>40500.866666666669</v>
      </c>
      <c r="P51" s="1"/>
    </row>
    <row r="52" spans="1:18" ht="14.4" thickTop="1" thickBot="1" x14ac:dyDescent="0.3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8" thickTop="1" x14ac:dyDescent="0.25">
      <c r="A53" s="152" t="s">
        <v>35</v>
      </c>
      <c r="B53" s="125">
        <v>2024</v>
      </c>
      <c r="C53" s="130">
        <v>306</v>
      </c>
      <c r="D53" s="127">
        <v>235</v>
      </c>
      <c r="E53" s="127">
        <v>1523</v>
      </c>
      <c r="F53" s="127">
        <v>2141</v>
      </c>
      <c r="G53" s="127">
        <v>3933</v>
      </c>
      <c r="H53" s="127">
        <v>2795</v>
      </c>
      <c r="I53" s="127">
        <v>5491</v>
      </c>
      <c r="J53" s="127">
        <v>6196</v>
      </c>
      <c r="K53" s="127">
        <v>1501</v>
      </c>
      <c r="L53" s="127">
        <v>2203</v>
      </c>
      <c r="M53" s="127"/>
      <c r="N53" s="128"/>
      <c r="O53" s="129">
        <f t="shared" ref="O53:O58" si="9">SUM(C53:N53)</f>
        <v>26324</v>
      </c>
      <c r="P53" s="1"/>
    </row>
    <row r="54" spans="1:18" x14ac:dyDescent="0.25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5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5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5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5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5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5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5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5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5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5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2" hidden="1" customHeight="1" x14ac:dyDescent="0.25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5" hidden="1" customHeight="1" x14ac:dyDescent="0.25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" hidden="1" customHeight="1" x14ac:dyDescent="0.25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8" thickBot="1" x14ac:dyDescent="0.3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48.266666666666666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6132</v>
      </c>
      <c r="J68" s="26">
        <f t="shared" si="11"/>
        <v>5715.6</v>
      </c>
      <c r="K68" s="26">
        <f t="shared" si="11"/>
        <v>2055.6</v>
      </c>
      <c r="L68" s="26">
        <f t="shared" si="11"/>
        <v>1146.2</v>
      </c>
      <c r="M68" s="26">
        <f t="shared" si="11"/>
        <v>124.07142857142857</v>
      </c>
      <c r="N68" s="26">
        <f t="shared" si="11"/>
        <v>1491.2857142857142</v>
      </c>
      <c r="O68" s="69">
        <f>AVERAGE(O53:O67)</f>
        <v>23435</v>
      </c>
      <c r="P68" s="1"/>
    </row>
    <row r="69" spans="1:16" ht="13.8" thickTop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5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8" hidden="1" thickTop="1" x14ac:dyDescent="0.25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5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5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5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5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5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5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5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5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8" hidden="1" thickBot="1" x14ac:dyDescent="0.3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5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5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43892</v>
      </c>
    </row>
    <row r="85" spans="1:16" x14ac:dyDescent="0.25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10417</v>
      </c>
    </row>
    <row r="86" spans="1:16" x14ac:dyDescent="0.25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56596</v>
      </c>
    </row>
    <row r="87" spans="1:16" x14ac:dyDescent="0.25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26324</v>
      </c>
    </row>
    <row r="88" spans="1:16" hidden="1" x14ac:dyDescent="0.25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5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137229</v>
      </c>
    </row>
    <row r="90" spans="1:1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32"/>
  <sheetViews>
    <sheetView workbookViewId="0">
      <selection activeCell="A63" sqref="A63"/>
    </sheetView>
  </sheetViews>
  <sheetFormatPr defaultColWidth="8.6640625" defaultRowHeight="13.2" x14ac:dyDescent="0.25"/>
  <cols>
    <col min="1" max="1" width="23.109375" style="49" customWidth="1"/>
    <col min="2" max="5" width="0" style="49" hidden="1" customWidth="1"/>
    <col min="6" max="13" width="8.6640625" style="49"/>
    <col min="14" max="16" width="8.6640625" style="49" customWidth="1"/>
    <col min="17" max="18" width="0" style="49" hidden="1" customWidth="1"/>
    <col min="19" max="19" width="28.5546875" style="49" hidden="1" customWidth="1"/>
    <col min="20" max="20" width="12.44140625" style="49" hidden="1" customWidth="1"/>
    <col min="21" max="26" width="0" style="49" hidden="1" customWidth="1"/>
    <col min="27" max="27" width="4.44140625" style="49" hidden="1" customWidth="1"/>
    <col min="28" max="28" width="8.6640625" style="49"/>
    <col min="29" max="31" width="0" style="49" hidden="1" customWidth="1"/>
    <col min="32" max="32" width="8.6640625" style="49"/>
    <col min="33" max="34" width="0" style="49" hidden="1" customWidth="1"/>
    <col min="35" max="35" width="14.5546875" style="49" hidden="1" customWidth="1"/>
    <col min="36" max="38" width="8.6640625" style="49"/>
    <col min="39" max="39" width="14.5546875" style="49" bestFit="1" customWidth="1"/>
    <col min="40" max="42" width="8.6640625" style="49"/>
    <col min="43" max="43" width="14.5546875" style="49" bestFit="1" customWidth="1"/>
    <col min="44" max="16384" width="8.6640625" style="49"/>
  </cols>
  <sheetData>
    <row r="1" spans="1:43" x14ac:dyDescent="0.25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5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27760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-12091</v>
      </c>
      <c r="AQ2" s="104">
        <f>100*AO2/O2</f>
        <v>-30.340518431156056</v>
      </c>
    </row>
    <row r="3" spans="1:43" x14ac:dyDescent="0.25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56947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-5995</v>
      </c>
      <c r="AQ3" s="104">
        <f t="shared" ref="AQ3:AQ7" si="13">100*AO3/O3</f>
        <v>-9.5246417336595588</v>
      </c>
    </row>
    <row r="4" spans="1:43" x14ac:dyDescent="0.25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35993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-4213</v>
      </c>
      <c r="AQ4" s="104">
        <f t="shared" si="13"/>
        <v>-10.478535541958912</v>
      </c>
    </row>
    <row r="5" spans="1:43" x14ac:dyDescent="0.25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30497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-8317</v>
      </c>
      <c r="AQ5" s="104">
        <f t="shared" si="13"/>
        <v>-21.427835317153605</v>
      </c>
    </row>
    <row r="6" spans="1:43" x14ac:dyDescent="0.25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35245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-6741</v>
      </c>
      <c r="AQ6" s="104">
        <f t="shared" si="13"/>
        <v>-16.055351783927975</v>
      </c>
    </row>
    <row r="7" spans="1:43" x14ac:dyDescent="0.25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186442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-37357</v>
      </c>
      <c r="AQ7" s="120">
        <f t="shared" si="13"/>
        <v>-16.692210420958091</v>
      </c>
    </row>
    <row r="8" spans="1:43" x14ac:dyDescent="0.25">
      <c r="Q8" s="1"/>
      <c r="U8" s="43"/>
      <c r="V8" s="1"/>
      <c r="W8" s="1"/>
      <c r="AC8" s="1"/>
      <c r="AD8" s="1"/>
      <c r="AE8" s="104"/>
      <c r="AI8" s="104"/>
    </row>
    <row r="9" spans="1:43" x14ac:dyDescent="0.25">
      <c r="Q9" s="1"/>
      <c r="U9" s="43"/>
      <c r="V9" s="1"/>
      <c r="W9" s="1"/>
      <c r="AC9" s="1"/>
      <c r="AD9" s="1"/>
      <c r="AE9" s="104"/>
      <c r="AI9" s="104"/>
    </row>
    <row r="10" spans="1:43" x14ac:dyDescent="0.25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5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55732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695</v>
      </c>
      <c r="AQ11" s="104">
        <f>100*AO11/O11</f>
        <v>1.2627868524810582</v>
      </c>
    </row>
    <row r="12" spans="1:43" x14ac:dyDescent="0.25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59873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-6353</v>
      </c>
      <c r="AQ12" s="104">
        <f t="shared" ref="AQ12:AQ19" si="28">100*AO12/O12</f>
        <v>-9.5929091293449709</v>
      </c>
    </row>
    <row r="13" spans="1:43" x14ac:dyDescent="0.25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18364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2638</v>
      </c>
      <c r="AQ13" s="104">
        <f t="shared" si="28"/>
        <v>16.77476790029251</v>
      </c>
    </row>
    <row r="14" spans="1:43" x14ac:dyDescent="0.25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12954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-2138</v>
      </c>
      <c r="AQ14" s="104">
        <f t="shared" si="28"/>
        <v>-14.166445799098859</v>
      </c>
    </row>
    <row r="15" spans="1:43" x14ac:dyDescent="0.25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29718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762</v>
      </c>
      <c r="AQ15" s="104">
        <f t="shared" si="28"/>
        <v>2.6315789473684212</v>
      </c>
    </row>
    <row r="16" spans="1:43" x14ac:dyDescent="0.25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68042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-19612</v>
      </c>
      <c r="AQ16" s="104">
        <f t="shared" si="28"/>
        <v>-22.374335455312934</v>
      </c>
    </row>
    <row r="17" spans="1:43" x14ac:dyDescent="0.25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89583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-5583</v>
      </c>
      <c r="AQ17" s="104">
        <f t="shared" si="28"/>
        <v>-5.8665910093941109</v>
      </c>
    </row>
    <row r="18" spans="1:43" x14ac:dyDescent="0.25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21252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-3421</v>
      </c>
      <c r="AQ18" s="104">
        <f t="shared" si="28"/>
        <v>-13.865358894337941</v>
      </c>
    </row>
    <row r="19" spans="1:43" x14ac:dyDescent="0.25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355518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-33012</v>
      </c>
      <c r="AQ19" s="120">
        <f t="shared" si="28"/>
        <v>-8.4966411860088016</v>
      </c>
    </row>
    <row r="20" spans="1:43" x14ac:dyDescent="0.25">
      <c r="Q20" s="1"/>
      <c r="U20" s="43"/>
      <c r="V20" s="1"/>
      <c r="W20" s="1"/>
      <c r="AC20" s="1"/>
      <c r="AD20" s="1"/>
      <c r="AE20" s="104"/>
      <c r="AI20" s="104"/>
    </row>
    <row r="21" spans="1:43" x14ac:dyDescent="0.25">
      <c r="Q21" s="1"/>
      <c r="U21" s="43"/>
      <c r="V21" s="1"/>
      <c r="W21" s="1"/>
      <c r="AC21" s="1"/>
      <c r="AD21" s="1"/>
      <c r="AE21" s="104"/>
      <c r="AI21" s="104"/>
    </row>
    <row r="22" spans="1:43" x14ac:dyDescent="0.25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5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43892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1545</v>
      </c>
      <c r="AQ23" s="104">
        <f>100*AO23/O23</f>
        <v>3.6484284601034314</v>
      </c>
    </row>
    <row r="24" spans="1:43" x14ac:dyDescent="0.25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10417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1263</v>
      </c>
      <c r="AQ24" s="104">
        <f t="shared" ref="AQ24:AQ28" si="42">100*AO24/O24</f>
        <v>13.797247105090671</v>
      </c>
    </row>
    <row r="25" spans="1:43" x14ac:dyDescent="0.25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56596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30849</v>
      </c>
      <c r="AQ25" s="104">
        <f t="shared" si="42"/>
        <v>119.81590088165612</v>
      </c>
    </row>
    <row r="26" spans="1:43" x14ac:dyDescent="0.25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26324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-5387</v>
      </c>
      <c r="AQ26" s="104">
        <f t="shared" si="42"/>
        <v>-16.987796032922329</v>
      </c>
    </row>
    <row r="27" spans="1:43" hidden="1" x14ac:dyDescent="0.25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5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137229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28270</v>
      </c>
      <c r="AQ28" s="120">
        <f t="shared" si="42"/>
        <v>25.945539147752825</v>
      </c>
    </row>
    <row r="29" spans="1:43" x14ac:dyDescent="0.25">
      <c r="U29" s="43"/>
      <c r="V29" s="1"/>
      <c r="W29" s="1"/>
      <c r="AI29" s="104"/>
    </row>
    <row r="30" spans="1:43" x14ac:dyDescent="0.25">
      <c r="U30" s="43"/>
      <c r="V30" s="1"/>
      <c r="W30" s="1"/>
      <c r="AI30" s="104"/>
    </row>
    <row r="31" spans="1:43" x14ac:dyDescent="0.25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5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679189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-42099</v>
      </c>
      <c r="AP32" s="138"/>
      <c r="AQ32" s="120">
        <f>100*AO32/O32</f>
        <v>-5.8366422289016313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2018-01-02T12:32:36Z</dcterms:created>
  <dcterms:modified xsi:type="dcterms:W3CDTF">2024-11-04T07:25:16Z</dcterms:modified>
</cp:coreProperties>
</file>